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0730" windowHeight="9555"/>
  </bookViews>
  <sheets>
    <sheet name="COG" sheetId="1" r:id="rId1"/>
  </sheets>
  <definedNames>
    <definedName name="_xlnm.Print_Area" localSheetId="0">COG!$A$1:$H$85</definedName>
  </definedNames>
  <calcPr calcId="144525"/>
</workbook>
</file>

<file path=xl/calcChain.xml><?xml version="1.0" encoding="utf-8"?>
<calcChain xmlns="http://schemas.openxmlformats.org/spreadsheetml/2006/main">
  <c r="G74" i="1" l="1"/>
  <c r="F74" i="1"/>
  <c r="E74" i="1"/>
  <c r="D74" i="1"/>
  <c r="C74" i="1"/>
  <c r="G70" i="1"/>
  <c r="F70" i="1"/>
  <c r="E70" i="1"/>
  <c r="D70" i="1"/>
  <c r="C70" i="1"/>
  <c r="E69" i="1"/>
  <c r="H69" i="1" s="1"/>
  <c r="H62" i="1" s="1"/>
  <c r="G62" i="1"/>
  <c r="F62" i="1"/>
  <c r="D62" i="1"/>
  <c r="C62" i="1"/>
  <c r="E60" i="1"/>
  <c r="H60" i="1" s="1"/>
  <c r="H58" i="1" s="1"/>
  <c r="G58" i="1"/>
  <c r="F58" i="1"/>
  <c r="D58" i="1"/>
  <c r="C58" i="1"/>
  <c r="E54" i="1"/>
  <c r="H54" i="1" s="1"/>
  <c r="E51" i="1"/>
  <c r="H51" i="1" s="1"/>
  <c r="E50" i="1"/>
  <c r="H50" i="1" s="1"/>
  <c r="E49" i="1"/>
  <c r="H49" i="1" s="1"/>
  <c r="G48" i="1"/>
  <c r="F48" i="1"/>
  <c r="D48" i="1"/>
  <c r="C48" i="1"/>
  <c r="E42" i="1"/>
  <c r="H42" i="1" s="1"/>
  <c r="H38" i="1" s="1"/>
  <c r="G38" i="1"/>
  <c r="F38" i="1"/>
  <c r="D38" i="1"/>
  <c r="C38" i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G28" i="1"/>
  <c r="F28" i="1"/>
  <c r="D28" i="1"/>
  <c r="C28" i="1"/>
  <c r="E27" i="1"/>
  <c r="H27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G18" i="1"/>
  <c r="F18" i="1"/>
  <c r="D18" i="1"/>
  <c r="C18" i="1"/>
  <c r="E15" i="1"/>
  <c r="H15" i="1" s="1"/>
  <c r="E14" i="1"/>
  <c r="H14" i="1" s="1"/>
  <c r="E13" i="1"/>
  <c r="H13" i="1" s="1"/>
  <c r="E12" i="1"/>
  <c r="H12" i="1" s="1"/>
  <c r="E11" i="1"/>
  <c r="H11" i="1" s="1"/>
  <c r="G10" i="1"/>
  <c r="F10" i="1"/>
  <c r="D10" i="1"/>
  <c r="C10" i="1"/>
  <c r="E38" i="1" l="1"/>
  <c r="D83" i="1"/>
  <c r="E28" i="1"/>
  <c r="H28" i="1"/>
  <c r="C83" i="1"/>
  <c r="F83" i="1"/>
  <c r="E18" i="1"/>
  <c r="H18" i="1" s="1"/>
  <c r="E62" i="1"/>
  <c r="E10" i="1"/>
  <c r="H10" i="1" s="1"/>
  <c r="G83" i="1"/>
  <c r="H48" i="1"/>
  <c r="E48" i="1"/>
  <c r="E58" i="1"/>
  <c r="E83" i="1" l="1"/>
  <c r="H83" i="1"/>
</calcChain>
</file>

<file path=xl/comments1.xml><?xml version="1.0" encoding="utf-8"?>
<comments xmlns="http://schemas.openxmlformats.org/spreadsheetml/2006/main">
  <authors>
    <author>DGCG</author>
  </authors>
  <commentList>
    <comment ref="H7" author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<sst xmlns="http://schemas.openxmlformats.org/spreadsheetml/2006/main" count="89" uniqueCount="89">
  <si>
    <t>ESTADO ANALÍTICO DEL EJERCICIO DEL PRESUPUESTO DE EGRESOS</t>
  </si>
  <si>
    <t>CLASIFICACIÓN POR OBJETO DEL GASTO (CAPÍTULO Y CONCEPTO)</t>
  </si>
  <si>
    <t>DEL 01 DE ENERO AL 30 DE SEPTIEMBRE DE 2018</t>
  </si>
  <si>
    <t>Ente Público:</t>
  </si>
  <si>
    <t>UNIVERSIDAD POLITÉCNICA DE JUVENTINO ROSAS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</si>
  <si>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</si>
  <si>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</si>
  <si>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</si>
  <si>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</si>
  <si>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</si>
  <si>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</si>
  <si>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</si>
  <si>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</si>
  <si>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</si>
  <si>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( 3 - 5 )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</si>
  <si>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</si>
  <si>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</si>
  <si>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</si>
  <si>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</si>
  <si>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</si>
  <si>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</si>
  <si>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</si>
  <si>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</si>
  <si>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</si>
  <si>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</si>
  <si>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</si>
  <si>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Materias primas y materiales de producción y comer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</si>
  <si>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</si>
  <si>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</si>
  <si>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</si>
  <si>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</si>
  <si>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</si>
  <si>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</si>
  <si>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</si>
  <si>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</si>
  <si>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</si>
  <si>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</si>
  <si>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</si>
  <si>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</si>
  <si>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</si>
  <si>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</si>
  <si>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</si>
  <si>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</si>
  <si>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</si>
  <si>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</si>
  <si>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</si>
  <si>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</si>
  <si>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</si>
  <si>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</si>
  <si>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</si>
  <si>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Transferecnias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</si>
  <si>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</si>
  <si>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</si>
  <si>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</si>
  <si>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</si>
  <si>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</si>
  <si>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</si>
  <si>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</si>
  <si>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</si>
  <si>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</si>
  <si>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</si>
  <si>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</si>
  <si>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</si>
  <si>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Inversión Pública </t>
  </si>
  <si>
    <t>Obras Pública en bienea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</si>
  <si>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</si>
  <si>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</si>
  <si>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</si>
  <si>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</si>
  <si>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</si>
  <si>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</si>
  <si>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</si>
  <si>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</si>
  <si>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</si>
  <si>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</si>
  <si>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</si>
  <si>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</si>
  <si>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</si>
  <si>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</si>
  <si>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</si>
  <si>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</si>
  <si>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</si>
  <si>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</si>
  <si>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</si>
  <si>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</t>
  </si>
  <si>
    <t>Apoyos Financieros</t>
  </si>
  <si>
    <t>Adeudos de Ejercicios Fiscales Anteriores (Adefas)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</si>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</sst>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3" borderId="0" xfId="0" applyFont="1" applyFill="1"/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164" fontId="5" fillId="0" borderId="5" xfId="1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" fontId="2" fillId="0" borderId="7" xfId="0" applyNumberFormat="1" applyFont="1" applyFill="1" applyBorder="1"/>
    <xf numFmtId="164" fontId="2" fillId="0" borderId="7" xfId="1" applyFont="1" applyFill="1" applyBorder="1"/>
    <xf numFmtId="4" fontId="2" fillId="0" borderId="0" xfId="0" applyNumberFormat="1" applyFont="1"/>
    <xf numFmtId="4" fontId="2" fillId="0" borderId="0" xfId="0" applyNumberFormat="1" applyFont="1" applyFill="1" applyBorder="1"/>
    <xf numFmtId="164" fontId="2" fillId="0" borderId="0" xfId="1" applyFont="1" applyFill="1" applyBorder="1"/>
    <xf numFmtId="164" fontId="2" fillId="0" borderId="8" xfId="1" applyFont="1" applyFill="1" applyBorder="1"/>
    <xf numFmtId="164" fontId="5" fillId="0" borderId="7" xfId="1" applyFont="1" applyFill="1" applyBorder="1" applyAlignment="1">
      <alignment horizontal="right" vertical="center" wrapText="1"/>
    </xf>
    <xf numFmtId="164" fontId="5" fillId="0" borderId="0" xfId="1" applyFont="1" applyFill="1" applyBorder="1" applyAlignment="1">
      <alignment horizontal="right" vertical="center" wrapText="1"/>
    </xf>
    <xf numFmtId="164" fontId="5" fillId="0" borderId="8" xfId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/>
    <xf numFmtId="164" fontId="5" fillId="0" borderId="7" xfId="1" applyFont="1" applyFill="1" applyBorder="1"/>
    <xf numFmtId="164" fontId="2" fillId="0" borderId="7" xfId="1" applyFont="1" applyFill="1" applyBorder="1" applyAlignment="1">
      <alignment horizontal="right" vertical="center" wrapText="1"/>
    </xf>
    <xf numFmtId="164" fontId="2" fillId="0" borderId="0" xfId="0" applyNumberFormat="1" applyFont="1"/>
    <xf numFmtId="4" fontId="7" fillId="0" borderId="7" xfId="0" applyNumberFormat="1" applyFont="1" applyFill="1" applyBorder="1" applyProtection="1">
      <protection locked="0"/>
    </xf>
    <xf numFmtId="4" fontId="5" fillId="0" borderId="7" xfId="0" applyNumberFormat="1" applyFont="1" applyFill="1" applyBorder="1"/>
    <xf numFmtId="4" fontId="2" fillId="0" borderId="8" xfId="0" applyNumberFormat="1" applyFont="1" applyBorder="1"/>
    <xf numFmtId="4" fontId="2" fillId="0" borderId="8" xfId="0" applyNumberFormat="1" applyFont="1" applyFill="1" applyBorder="1"/>
    <xf numFmtId="4" fontId="2" fillId="0" borderId="9" xfId="0" applyNumberFormat="1" applyFont="1" applyFill="1" applyBorder="1"/>
    <xf numFmtId="0" fontId="5" fillId="3" borderId="0" xfId="0" applyFont="1" applyFill="1"/>
    <xf numFmtId="0" fontId="5" fillId="0" borderId="10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horizontal="justify" vertical="center" wrapText="1"/>
    </xf>
    <xf numFmtId="164" fontId="5" fillId="0" borderId="2" xfId="1" applyFont="1" applyFill="1" applyBorder="1" applyAlignment="1">
      <alignment vertical="center" wrapText="1"/>
    </xf>
    <xf numFmtId="0" fontId="5" fillId="0" borderId="0" xfId="0" applyFont="1"/>
    <xf numFmtId="164" fontId="5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tabSelected="1" zoomScale="80" zoomScaleNormal="80" workbookViewId="0">
      <selection activeCell="L14" sqref="L14"/>
    </sheetView>
  </sheetViews>
  <sheetFormatPr baseColWidth="10" defaultColWidth="11.42578125" defaultRowHeight="12.75" x14ac:dyDescent="0.2"/>
  <cols>
    <col min="1" max="1" width="4.5703125" style="1" customWidth="1"/>
    <col min="2" max="2" width="48.140625" style="1" bestFit="1" customWidth="1"/>
    <col min="3" max="3" width="14.7109375" style="1" customWidth="1"/>
    <col min="4" max="4" width="14.5703125" style="1" customWidth="1"/>
    <col min="5" max="5" width="16.28515625" style="1" customWidth="1"/>
    <col min="6" max="6" width="14.5703125" style="1" customWidth="1"/>
    <col min="7" max="7" width="15" style="1" customWidth="1"/>
    <col min="8" max="8" width="14.42578125" style="1" customWidth="1"/>
    <col min="9" max="9" width="3.7109375" style="2" customWidth="1"/>
    <col min="10" max="10" width="13.140625" style="1" bestFit="1" customWidth="1"/>
    <col min="11" max="11" width="12.7109375" style="1" bestFit="1" customWidth="1"/>
    <col min="12" max="16384" width="11.42578125" style="1"/>
  </cols>
  <sheetData>
    <row r="1" spans="1:11" ht="14.25" customHeight="1" x14ac:dyDescent="0.2">
      <c r="A1" s="38" t="s">
        <v>0</v>
      </c>
      <c r="B1" s="38"/>
      <c r="C1" s="38"/>
      <c r="D1" s="38"/>
      <c r="E1" s="38"/>
      <c r="F1" s="38"/>
      <c r="G1" s="38"/>
      <c r="H1" s="38"/>
    </row>
    <row r="2" spans="1:11" ht="14.25" customHeight="1" x14ac:dyDescent="0.2">
      <c r="A2" s="38" t="s">
        <v>1</v>
      </c>
      <c r="B2" s="38"/>
      <c r="C2" s="38"/>
      <c r="D2" s="38"/>
      <c r="E2" s="38"/>
      <c r="F2" s="38"/>
      <c r="G2" s="38"/>
      <c r="H2" s="38"/>
    </row>
    <row r="3" spans="1:11" ht="14.2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</row>
    <row r="4" spans="1:11" s="2" customFormat="1" ht="6.75" customHeight="1" x14ac:dyDescent="0.2"/>
    <row r="5" spans="1:11" s="2" customFormat="1" ht="18" customHeight="1" x14ac:dyDescent="0.2">
      <c r="B5" s="3" t="s">
        <v>3</v>
      </c>
      <c r="C5" s="4" t="s">
        <v>4</v>
      </c>
      <c r="D5" s="4"/>
      <c r="E5" s="4"/>
      <c r="F5" s="5"/>
      <c r="G5" s="5"/>
    </row>
    <row r="6" spans="1:11" s="2" customFormat="1" ht="6.75" customHeight="1" x14ac:dyDescent="0.2"/>
    <row r="7" spans="1:11" x14ac:dyDescent="0.2">
      <c r="A7" s="39" t="s">
        <v>5</v>
      </c>
      <c r="B7" s="39"/>
      <c r="C7" s="40" t="s">
        <v>6</v>
      </c>
      <c r="D7" s="40"/>
      <c r="E7" s="40"/>
      <c r="F7" s="40"/>
      <c r="G7" s="40"/>
      <c r="H7" s="40" t="s">
        <v>7</v>
      </c>
    </row>
    <row r="8" spans="1:11" ht="25.5" x14ac:dyDescent="0.2">
      <c r="A8" s="39"/>
      <c r="B8" s="39"/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40"/>
    </row>
    <row r="9" spans="1:11" ht="11.25" customHeight="1" x14ac:dyDescent="0.2">
      <c r="A9" s="39"/>
      <c r="B9" s="39"/>
      <c r="C9" s="6">
        <v>1</v>
      </c>
      <c r="D9" s="6">
        <v>2</v>
      </c>
      <c r="E9" s="6" t="s">
        <v>13</v>
      </c>
      <c r="F9" s="6">
        <v>5</v>
      </c>
      <c r="G9" s="6">
        <v>7</v>
      </c>
      <c r="H9" s="6" t="s">
        <v>14</v>
      </c>
    </row>
    <row r="10" spans="1:11" x14ac:dyDescent="0.2">
      <c r="A10" s="43" t="s">
        <v>15</v>
      </c>
      <c r="B10" s="44"/>
      <c r="C10" s="7">
        <f>SUM(C11:C17)</f>
        <v>28092016.350000001</v>
      </c>
      <c r="D10" s="7">
        <f t="shared" ref="D10:G10" si="0">SUM(D11:D17)</f>
        <v>10709903.98</v>
      </c>
      <c r="E10" s="7">
        <f t="shared" si="0"/>
        <v>38801920.330000006</v>
      </c>
      <c r="F10" s="7">
        <f t="shared" si="0"/>
        <v>28288477.490000002</v>
      </c>
      <c r="G10" s="7">
        <f t="shared" si="0"/>
        <v>28288477.490000002</v>
      </c>
      <c r="H10" s="7">
        <f t="shared" ref="H10:H15" si="1">+E10-F10</f>
        <v>10513442.840000004</v>
      </c>
    </row>
    <row r="11" spans="1:11" ht="13.9" customHeight="1" x14ac:dyDescent="0.2">
      <c r="A11" s="8"/>
      <c r="B11" s="9" t="s">
        <v>16</v>
      </c>
      <c r="C11" s="10">
        <v>14495515.550000001</v>
      </c>
      <c r="D11" s="11">
        <v>4771316</v>
      </c>
      <c r="E11" s="10">
        <f>+C11+D11</f>
        <v>19266831.550000001</v>
      </c>
      <c r="F11" s="11">
        <v>15087123.33</v>
      </c>
      <c r="G11" s="11">
        <v>15087123.33</v>
      </c>
      <c r="H11" s="11">
        <f t="shared" si="1"/>
        <v>4179708.2200000007</v>
      </c>
      <c r="J11" s="12"/>
      <c r="K11" s="12"/>
    </row>
    <row r="12" spans="1:11" ht="13.9" customHeight="1" x14ac:dyDescent="0.2">
      <c r="A12" s="8"/>
      <c r="B12" s="9" t="s">
        <v>17</v>
      </c>
      <c r="C12" s="10">
        <v>6962341.9000000004</v>
      </c>
      <c r="D12" s="11">
        <v>2365296.38</v>
      </c>
      <c r="E12" s="10">
        <f t="shared" ref="E12:E27" si="2">+C12+D12</f>
        <v>9327638.2800000012</v>
      </c>
      <c r="F12" s="11">
        <v>5747877.2800000003</v>
      </c>
      <c r="G12" s="11">
        <v>5747877.2800000003</v>
      </c>
      <c r="H12" s="11">
        <f t="shared" si="1"/>
        <v>3579761.0000000009</v>
      </c>
      <c r="K12" s="12"/>
    </row>
    <row r="13" spans="1:11" ht="13.9" customHeight="1" x14ac:dyDescent="0.2">
      <c r="A13" s="8"/>
      <c r="B13" s="9" t="s">
        <v>18</v>
      </c>
      <c r="C13" s="10">
        <v>682782.34</v>
      </c>
      <c r="D13" s="13">
        <v>605080.14</v>
      </c>
      <c r="E13" s="10">
        <f t="shared" si="2"/>
        <v>1287862.48</v>
      </c>
      <c r="F13" s="11">
        <v>468095.04</v>
      </c>
      <c r="G13" s="11">
        <v>468095.04</v>
      </c>
      <c r="H13" s="11">
        <f t="shared" si="1"/>
        <v>819767.44</v>
      </c>
    </row>
    <row r="14" spans="1:11" ht="13.9" customHeight="1" x14ac:dyDescent="0.2">
      <c r="A14" s="8"/>
      <c r="B14" s="9" t="s">
        <v>19</v>
      </c>
      <c r="C14" s="10">
        <v>2242576.02</v>
      </c>
      <c r="D14" s="13">
        <v>1758348.33</v>
      </c>
      <c r="E14" s="10">
        <f t="shared" si="2"/>
        <v>4000924.35</v>
      </c>
      <c r="F14" s="11">
        <v>3100397.85</v>
      </c>
      <c r="G14" s="11">
        <v>3100397.85</v>
      </c>
      <c r="H14" s="11">
        <f t="shared" si="1"/>
        <v>900526.5</v>
      </c>
    </row>
    <row r="15" spans="1:11" ht="13.9" customHeight="1" x14ac:dyDescent="0.2">
      <c r="A15" s="8"/>
      <c r="B15" s="9" t="s">
        <v>20</v>
      </c>
      <c r="C15" s="10">
        <v>3708800.54</v>
      </c>
      <c r="D15" s="11">
        <v>1209863.1299999999</v>
      </c>
      <c r="E15" s="10">
        <f t="shared" si="2"/>
        <v>4918663.67</v>
      </c>
      <c r="F15" s="11">
        <v>3884983.99</v>
      </c>
      <c r="G15" s="11">
        <v>3884983.99</v>
      </c>
      <c r="H15" s="11">
        <f t="shared" si="1"/>
        <v>1033679.6799999997</v>
      </c>
    </row>
    <row r="16" spans="1:11" ht="13.9" customHeight="1" x14ac:dyDescent="0.2">
      <c r="A16" s="8"/>
      <c r="B16" s="9" t="s">
        <v>21</v>
      </c>
      <c r="C16" s="10">
        <v>0</v>
      </c>
      <c r="D16" s="14">
        <v>0</v>
      </c>
      <c r="E16" s="10">
        <v>0</v>
      </c>
      <c r="F16" s="11">
        <v>0</v>
      </c>
      <c r="G16" s="15">
        <v>0</v>
      </c>
      <c r="H16" s="11">
        <v>0</v>
      </c>
    </row>
    <row r="17" spans="1:10" ht="13.9" customHeight="1" x14ac:dyDescent="0.2">
      <c r="A17" s="8"/>
      <c r="B17" s="9" t="s">
        <v>22</v>
      </c>
      <c r="C17" s="10">
        <v>0</v>
      </c>
      <c r="D17" s="14">
        <v>0</v>
      </c>
      <c r="E17" s="10">
        <v>0</v>
      </c>
      <c r="F17" s="11">
        <v>0</v>
      </c>
      <c r="G17" s="15">
        <v>0</v>
      </c>
      <c r="H17" s="11">
        <v>0</v>
      </c>
    </row>
    <row r="18" spans="1:10" ht="13.9" customHeight="1" x14ac:dyDescent="0.2">
      <c r="A18" s="41" t="s">
        <v>23</v>
      </c>
      <c r="B18" s="42"/>
      <c r="C18" s="16">
        <f>SUM(C19:C27)</f>
        <v>1003710.5899999999</v>
      </c>
      <c r="D18" s="17">
        <f>SUM(D19:D27)</f>
        <v>1099504.7999999998</v>
      </c>
      <c r="E18" s="16">
        <f>+C18+D18</f>
        <v>2103215.3899999997</v>
      </c>
      <c r="F18" s="16">
        <f>SUM(F19:F27)</f>
        <v>1262737.47</v>
      </c>
      <c r="G18" s="18">
        <f>SUM(G19:G27)</f>
        <v>1261287.47</v>
      </c>
      <c r="H18" s="16">
        <f t="shared" ref="H18:H25" si="3">+E18-F18</f>
        <v>840477.91999999969</v>
      </c>
    </row>
    <row r="19" spans="1:10" ht="13.9" customHeight="1" x14ac:dyDescent="0.2">
      <c r="A19" s="19"/>
      <c r="B19" s="20" t="s">
        <v>24</v>
      </c>
      <c r="C19" s="10">
        <v>213385.24</v>
      </c>
      <c r="D19" s="12">
        <v>248122.68</v>
      </c>
      <c r="E19" s="10">
        <f t="shared" si="2"/>
        <v>461507.92</v>
      </c>
      <c r="F19" s="11">
        <v>251915.49</v>
      </c>
      <c r="G19" s="11">
        <v>251915.49</v>
      </c>
      <c r="H19" s="11">
        <f t="shared" si="3"/>
        <v>209592.43</v>
      </c>
      <c r="J19" s="12"/>
    </row>
    <row r="20" spans="1:10" ht="13.9" customHeight="1" x14ac:dyDescent="0.2">
      <c r="A20" s="19"/>
      <c r="B20" s="20" t="s">
        <v>25</v>
      </c>
      <c r="C20" s="10">
        <v>63500</v>
      </c>
      <c r="D20" s="12">
        <v>67798.789999999994</v>
      </c>
      <c r="E20" s="10">
        <f t="shared" si="2"/>
        <v>131298.78999999998</v>
      </c>
      <c r="F20" s="11">
        <v>87264.07</v>
      </c>
      <c r="G20" s="11">
        <v>87264.07</v>
      </c>
      <c r="H20" s="11">
        <f t="shared" si="3"/>
        <v>44034.719999999972</v>
      </c>
    </row>
    <row r="21" spans="1:10" s="21" customFormat="1" ht="13.9" customHeight="1" x14ac:dyDescent="0.2">
      <c r="A21" s="19"/>
      <c r="B21" s="20" t="s">
        <v>26</v>
      </c>
      <c r="C21" s="22">
        <v>0</v>
      </c>
      <c r="D21" s="12">
        <v>0</v>
      </c>
      <c r="E21" s="10">
        <f t="shared" si="2"/>
        <v>0</v>
      </c>
      <c r="F21" s="11">
        <v>0</v>
      </c>
      <c r="G21" s="11">
        <v>0</v>
      </c>
      <c r="H21" s="11">
        <f t="shared" si="3"/>
        <v>0</v>
      </c>
    </row>
    <row r="22" spans="1:10" ht="13.9" customHeight="1" x14ac:dyDescent="0.2">
      <c r="A22" s="19"/>
      <c r="B22" s="20" t="s">
        <v>27</v>
      </c>
      <c r="C22" s="10">
        <v>49563.360000000001</v>
      </c>
      <c r="D22" s="12">
        <v>227786.97</v>
      </c>
      <c r="E22" s="10">
        <f t="shared" si="2"/>
        <v>277350.33</v>
      </c>
      <c r="F22" s="11">
        <v>166469.38</v>
      </c>
      <c r="G22" s="11">
        <v>166469.38</v>
      </c>
      <c r="H22" s="11">
        <f t="shared" si="3"/>
        <v>110880.95000000001</v>
      </c>
    </row>
    <row r="23" spans="1:10" ht="13.9" customHeight="1" x14ac:dyDescent="0.2">
      <c r="A23" s="19"/>
      <c r="B23" s="20" t="s">
        <v>28</v>
      </c>
      <c r="C23" s="10">
        <v>119435.8</v>
      </c>
      <c r="D23" s="12">
        <v>22578.43</v>
      </c>
      <c r="E23" s="10">
        <f t="shared" si="2"/>
        <v>142014.23000000001</v>
      </c>
      <c r="F23" s="11">
        <v>75230.990000000005</v>
      </c>
      <c r="G23" s="11">
        <v>75230.990000000005</v>
      </c>
      <c r="H23" s="11">
        <f t="shared" si="3"/>
        <v>66783.240000000005</v>
      </c>
    </row>
    <row r="24" spans="1:10" ht="13.9" customHeight="1" x14ac:dyDescent="0.2">
      <c r="A24" s="19"/>
      <c r="B24" s="20" t="s">
        <v>29</v>
      </c>
      <c r="C24" s="10">
        <v>320000</v>
      </c>
      <c r="D24" s="12">
        <v>270000</v>
      </c>
      <c r="E24" s="10">
        <f t="shared" si="2"/>
        <v>590000</v>
      </c>
      <c r="F24" s="11">
        <v>405023.33</v>
      </c>
      <c r="G24" s="11">
        <v>405023.33</v>
      </c>
      <c r="H24" s="11">
        <f t="shared" si="3"/>
        <v>184976.66999999998</v>
      </c>
    </row>
    <row r="25" spans="1:10" ht="13.9" customHeight="1" x14ac:dyDescent="0.2">
      <c r="A25" s="19"/>
      <c r="B25" s="20" t="s">
        <v>30</v>
      </c>
      <c r="C25" s="10">
        <v>188826.19</v>
      </c>
      <c r="D25" s="12">
        <v>47593.81</v>
      </c>
      <c r="E25" s="10">
        <f t="shared" si="2"/>
        <v>236420</v>
      </c>
      <c r="F25" s="11">
        <v>147838.45000000001</v>
      </c>
      <c r="G25" s="11">
        <v>146388.45000000001</v>
      </c>
      <c r="H25" s="11">
        <f t="shared" si="3"/>
        <v>88581.549999999988</v>
      </c>
    </row>
    <row r="26" spans="1:10" ht="13.9" customHeight="1" x14ac:dyDescent="0.2">
      <c r="A26" s="19"/>
      <c r="B26" s="20" t="s">
        <v>31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</row>
    <row r="27" spans="1:10" ht="13.9" customHeight="1" x14ac:dyDescent="0.2">
      <c r="A27" s="8"/>
      <c r="B27" s="20" t="s">
        <v>32</v>
      </c>
      <c r="C27" s="10">
        <v>49000</v>
      </c>
      <c r="D27" s="12">
        <v>215624.12</v>
      </c>
      <c r="E27" s="10">
        <f t="shared" si="2"/>
        <v>264624.12</v>
      </c>
      <c r="F27" s="11">
        <v>128995.76</v>
      </c>
      <c r="G27" s="11">
        <v>128995.76</v>
      </c>
      <c r="H27" s="11">
        <f t="shared" ref="H27:H37" si="4">+E27-F27</f>
        <v>135628.35999999999</v>
      </c>
    </row>
    <row r="28" spans="1:10" ht="13.9" customHeight="1" x14ac:dyDescent="0.2">
      <c r="A28" s="41" t="s">
        <v>33</v>
      </c>
      <c r="B28" s="42"/>
      <c r="C28" s="16">
        <f>SUBTOTAL(9,C29:C37)</f>
        <v>5158928.4000000004</v>
      </c>
      <c r="D28" s="16">
        <f>SUBTOTAL(9,D29:D37)</f>
        <v>4902995.3600000003</v>
      </c>
      <c r="E28" s="16">
        <f>+C28+D28</f>
        <v>10061923.760000002</v>
      </c>
      <c r="F28" s="16">
        <f>SUM(F29:F37)</f>
        <v>5713165.5299999993</v>
      </c>
      <c r="G28" s="18">
        <f>SUM(G29:G37)</f>
        <v>5687645.5299999993</v>
      </c>
      <c r="H28" s="16">
        <f t="shared" si="4"/>
        <v>4348758.2300000023</v>
      </c>
    </row>
    <row r="29" spans="1:10" ht="13.9" customHeight="1" x14ac:dyDescent="0.2">
      <c r="A29" s="8"/>
      <c r="B29" s="20" t="s">
        <v>34</v>
      </c>
      <c r="C29" s="10">
        <v>551618.91</v>
      </c>
      <c r="D29" s="11">
        <v>511840.23</v>
      </c>
      <c r="E29" s="10">
        <f>+C29+D29</f>
        <v>1063459.1400000001</v>
      </c>
      <c r="F29" s="11">
        <v>831939.17</v>
      </c>
      <c r="G29" s="11">
        <v>831939.17</v>
      </c>
      <c r="H29" s="11">
        <f t="shared" si="4"/>
        <v>231519.97000000009</v>
      </c>
    </row>
    <row r="30" spans="1:10" ht="13.9" customHeight="1" x14ac:dyDescent="0.2">
      <c r="A30" s="8"/>
      <c r="B30" s="20" t="s">
        <v>35</v>
      </c>
      <c r="C30" s="10">
        <v>331810.40000000002</v>
      </c>
      <c r="D30" s="13">
        <v>472060</v>
      </c>
      <c r="E30" s="10">
        <f t="shared" ref="E30:E37" si="5">+C30+D30</f>
        <v>803870.4</v>
      </c>
      <c r="F30" s="11">
        <v>105035.2</v>
      </c>
      <c r="G30" s="11">
        <v>105035.2</v>
      </c>
      <c r="H30" s="11">
        <f t="shared" si="4"/>
        <v>698835.20000000007</v>
      </c>
    </row>
    <row r="31" spans="1:10" ht="13.9" customHeight="1" x14ac:dyDescent="0.2">
      <c r="A31" s="8"/>
      <c r="B31" s="20" t="s">
        <v>36</v>
      </c>
      <c r="C31" s="10">
        <v>1695898.44</v>
      </c>
      <c r="D31" s="13">
        <v>1068957.3700000001</v>
      </c>
      <c r="E31" s="10">
        <f t="shared" si="5"/>
        <v>2764855.81</v>
      </c>
      <c r="F31" s="11">
        <v>1387112.18</v>
      </c>
      <c r="G31" s="11">
        <v>1387112.18</v>
      </c>
      <c r="H31" s="11">
        <f t="shared" si="4"/>
        <v>1377743.6300000001</v>
      </c>
    </row>
    <row r="32" spans="1:10" ht="13.9" customHeight="1" x14ac:dyDescent="0.2">
      <c r="A32" s="8"/>
      <c r="B32" s="20" t="s">
        <v>37</v>
      </c>
      <c r="C32" s="10">
        <v>308595.40000000002</v>
      </c>
      <c r="D32" s="13">
        <v>283289.27</v>
      </c>
      <c r="E32" s="10">
        <f t="shared" si="5"/>
        <v>591884.67000000004</v>
      </c>
      <c r="F32" s="11">
        <v>306446.26</v>
      </c>
      <c r="G32" s="11">
        <v>306446.26</v>
      </c>
      <c r="H32" s="11">
        <f t="shared" si="4"/>
        <v>285438.41000000003</v>
      </c>
    </row>
    <row r="33" spans="1:11" ht="13.9" customHeight="1" x14ac:dyDescent="0.2">
      <c r="A33" s="8"/>
      <c r="B33" s="20" t="s">
        <v>38</v>
      </c>
      <c r="C33" s="10">
        <v>1422527.37</v>
      </c>
      <c r="D33" s="13">
        <v>938206.62</v>
      </c>
      <c r="E33" s="10">
        <f t="shared" si="5"/>
        <v>2360733.9900000002</v>
      </c>
      <c r="F33" s="11">
        <v>1561276.04</v>
      </c>
      <c r="G33" s="11">
        <v>1561276.04</v>
      </c>
      <c r="H33" s="11">
        <f t="shared" si="4"/>
        <v>799457.95000000019</v>
      </c>
    </row>
    <row r="34" spans="1:11" ht="13.9" customHeight="1" x14ac:dyDescent="0.2">
      <c r="A34" s="8"/>
      <c r="B34" s="20" t="s">
        <v>39</v>
      </c>
      <c r="C34" s="10">
        <v>209747.4</v>
      </c>
      <c r="D34" s="11">
        <v>200000</v>
      </c>
      <c r="E34" s="10">
        <f t="shared" si="5"/>
        <v>409747.4</v>
      </c>
      <c r="F34" s="11">
        <v>376805.39</v>
      </c>
      <c r="G34" s="11">
        <v>351285.39</v>
      </c>
      <c r="H34" s="11">
        <f t="shared" si="4"/>
        <v>32942.010000000009</v>
      </c>
    </row>
    <row r="35" spans="1:11" ht="13.9" customHeight="1" x14ac:dyDescent="0.2">
      <c r="A35" s="8"/>
      <c r="B35" s="20" t="s">
        <v>40</v>
      </c>
      <c r="C35" s="10">
        <v>116408.36</v>
      </c>
      <c r="D35" s="13">
        <v>170001.64</v>
      </c>
      <c r="E35" s="10">
        <f t="shared" si="5"/>
        <v>286410</v>
      </c>
      <c r="F35" s="11">
        <v>179248.64000000001</v>
      </c>
      <c r="G35" s="11">
        <v>179248.64000000001</v>
      </c>
      <c r="H35" s="11">
        <f t="shared" si="4"/>
        <v>107161.35999999999</v>
      </c>
    </row>
    <row r="36" spans="1:11" ht="13.9" customHeight="1" x14ac:dyDescent="0.2">
      <c r="A36" s="8"/>
      <c r="B36" s="20" t="s">
        <v>41</v>
      </c>
      <c r="C36" s="10">
        <v>278760.44</v>
      </c>
      <c r="D36" s="13">
        <v>345105.54</v>
      </c>
      <c r="E36" s="10">
        <f t="shared" si="5"/>
        <v>623865.98</v>
      </c>
      <c r="F36" s="11">
        <v>192613.61</v>
      </c>
      <c r="G36" s="11">
        <v>192613.61</v>
      </c>
      <c r="H36" s="11">
        <f t="shared" si="4"/>
        <v>431252.37</v>
      </c>
    </row>
    <row r="37" spans="1:11" ht="13.9" customHeight="1" x14ac:dyDescent="0.2">
      <c r="A37" s="8"/>
      <c r="B37" s="20" t="s">
        <v>42</v>
      </c>
      <c r="C37" s="10">
        <v>243561.68</v>
      </c>
      <c r="D37" s="13">
        <v>913534.69</v>
      </c>
      <c r="E37" s="10">
        <f t="shared" si="5"/>
        <v>1157096.3699999999</v>
      </c>
      <c r="F37" s="11">
        <v>772689.04</v>
      </c>
      <c r="G37" s="11">
        <v>772689.04</v>
      </c>
      <c r="H37" s="11">
        <f t="shared" si="4"/>
        <v>384407.32999999984</v>
      </c>
    </row>
    <row r="38" spans="1:11" ht="13.9" customHeight="1" x14ac:dyDescent="0.2">
      <c r="A38" s="41" t="s">
        <v>43</v>
      </c>
      <c r="B38" s="42"/>
      <c r="C38" s="16">
        <f>SUM(C39:C47)</f>
        <v>226500</v>
      </c>
      <c r="D38" s="16">
        <f t="shared" ref="D38:G38" si="6">SUM(D39:D47)</f>
        <v>595843.16</v>
      </c>
      <c r="E38" s="16">
        <f t="shared" si="6"/>
        <v>822343.16</v>
      </c>
      <c r="F38" s="16">
        <f t="shared" si="6"/>
        <v>646888.37</v>
      </c>
      <c r="G38" s="16">
        <f t="shared" si="6"/>
        <v>646888.37</v>
      </c>
      <c r="H38" s="16">
        <f>+H42</f>
        <v>175454.79000000004</v>
      </c>
    </row>
    <row r="39" spans="1:11" ht="13.9" customHeight="1" x14ac:dyDescent="0.2">
      <c r="A39" s="19"/>
      <c r="B39" s="20" t="s">
        <v>44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</row>
    <row r="40" spans="1:11" ht="13.9" customHeight="1" x14ac:dyDescent="0.2">
      <c r="A40" s="19"/>
      <c r="B40" s="20" t="s">
        <v>45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</row>
    <row r="41" spans="1:11" ht="13.9" customHeight="1" x14ac:dyDescent="0.2">
      <c r="A41" s="19"/>
      <c r="B41" s="20" t="s">
        <v>46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</row>
    <row r="42" spans="1:11" ht="13.9" customHeight="1" x14ac:dyDescent="0.2">
      <c r="A42" s="8"/>
      <c r="B42" s="9" t="s">
        <v>47</v>
      </c>
      <c r="C42" s="23">
        <v>226500</v>
      </c>
      <c r="D42" s="13">
        <v>595843.16</v>
      </c>
      <c r="E42" s="10">
        <f>+C42+D42</f>
        <v>822343.16</v>
      </c>
      <c r="F42" s="11">
        <v>646888.37</v>
      </c>
      <c r="G42" s="11">
        <v>646888.37</v>
      </c>
      <c r="H42" s="11">
        <f>+E42-F42</f>
        <v>175454.79000000004</v>
      </c>
    </row>
    <row r="43" spans="1:11" ht="13.9" customHeight="1" x14ac:dyDescent="0.2">
      <c r="A43" s="8"/>
      <c r="B43" s="9" t="s">
        <v>48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</row>
    <row r="44" spans="1:11" ht="13.9" customHeight="1" x14ac:dyDescent="0.2">
      <c r="A44" s="8"/>
      <c r="B44" s="20" t="s">
        <v>49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</row>
    <row r="45" spans="1:11" ht="13.9" customHeight="1" x14ac:dyDescent="0.2">
      <c r="A45" s="8"/>
      <c r="B45" s="1" t="s">
        <v>50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</row>
    <row r="46" spans="1:11" ht="13.9" customHeight="1" x14ac:dyDescent="0.2">
      <c r="A46" s="8"/>
      <c r="B46" s="9" t="s">
        <v>51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</row>
    <row r="47" spans="1:11" ht="13.9" customHeight="1" x14ac:dyDescent="0.2">
      <c r="A47" s="8"/>
      <c r="B47" s="9" t="s">
        <v>52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</row>
    <row r="48" spans="1:11" ht="13.9" customHeight="1" x14ac:dyDescent="0.2">
      <c r="A48" s="41" t="s">
        <v>53</v>
      </c>
      <c r="B48" s="42"/>
      <c r="C48" s="16">
        <f>SUM(C49:C57)</f>
        <v>500000</v>
      </c>
      <c r="D48" s="16">
        <f t="shared" ref="D48:H48" si="7">SUM(D49:D57)</f>
        <v>1066645</v>
      </c>
      <c r="E48" s="16">
        <f t="shared" si="7"/>
        <v>1566645</v>
      </c>
      <c r="F48" s="16">
        <f t="shared" si="7"/>
        <v>51201.290000000008</v>
      </c>
      <c r="G48" s="16">
        <f t="shared" si="7"/>
        <v>51201.290000000008</v>
      </c>
      <c r="H48" s="16">
        <f t="shared" si="7"/>
        <v>1515443.71</v>
      </c>
      <c r="J48" s="12"/>
      <c r="K48" s="24"/>
    </row>
    <row r="49" spans="1:11" ht="13.9" customHeight="1" x14ac:dyDescent="0.2">
      <c r="A49" s="8"/>
      <c r="B49" s="20" t="s">
        <v>54</v>
      </c>
      <c r="C49" s="10">
        <v>300000</v>
      </c>
      <c r="D49" s="12">
        <v>1140145</v>
      </c>
      <c r="E49" s="10">
        <f>+C49+D49</f>
        <v>1440145</v>
      </c>
      <c r="F49" s="11">
        <v>32001.02</v>
      </c>
      <c r="G49" s="11">
        <v>32001.02</v>
      </c>
      <c r="H49" s="11">
        <f>+E49-F49</f>
        <v>1408143.98</v>
      </c>
    </row>
    <row r="50" spans="1:11" ht="13.9" customHeight="1" x14ac:dyDescent="0.2">
      <c r="A50" s="8"/>
      <c r="B50" s="20" t="s">
        <v>55</v>
      </c>
      <c r="C50" s="11">
        <v>65000</v>
      </c>
      <c r="D50" s="12">
        <v>-47000</v>
      </c>
      <c r="E50" s="10">
        <f>+C50+D50</f>
        <v>18000</v>
      </c>
      <c r="F50" s="11">
        <v>14227</v>
      </c>
      <c r="G50" s="25">
        <v>14227</v>
      </c>
      <c r="H50" s="11">
        <f>+E50-F50</f>
        <v>3773</v>
      </c>
    </row>
    <row r="51" spans="1:11" ht="13.9" customHeight="1" x14ac:dyDescent="0.2">
      <c r="A51" s="8"/>
      <c r="B51" s="20" t="s">
        <v>56</v>
      </c>
      <c r="C51" s="11">
        <v>50000</v>
      </c>
      <c r="D51" s="12">
        <v>-41500</v>
      </c>
      <c r="E51" s="10">
        <f>+C51+D51</f>
        <v>8500</v>
      </c>
      <c r="F51" s="11">
        <v>4973.2700000000004</v>
      </c>
      <c r="G51" s="11">
        <v>4973.2700000000004</v>
      </c>
      <c r="H51" s="11">
        <f>+E51-F51</f>
        <v>3526.7299999999996</v>
      </c>
    </row>
    <row r="52" spans="1:11" ht="13.9" customHeight="1" x14ac:dyDescent="0.2">
      <c r="A52" s="8"/>
      <c r="B52" s="20" t="s">
        <v>57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</row>
    <row r="53" spans="1:11" ht="13.9" customHeight="1" x14ac:dyDescent="0.2">
      <c r="A53" s="8"/>
      <c r="B53" s="20" t="s">
        <v>58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</row>
    <row r="54" spans="1:11" ht="13.9" customHeight="1" x14ac:dyDescent="0.2">
      <c r="A54" s="8"/>
      <c r="B54" s="20" t="s">
        <v>59</v>
      </c>
      <c r="C54" s="11">
        <v>85000</v>
      </c>
      <c r="D54" s="12">
        <v>15000</v>
      </c>
      <c r="E54" s="10">
        <f>+C54+D54</f>
        <v>100000</v>
      </c>
      <c r="F54" s="11">
        <v>0</v>
      </c>
      <c r="G54" s="11">
        <v>0</v>
      </c>
      <c r="H54" s="11">
        <f>+E54-F54</f>
        <v>100000</v>
      </c>
    </row>
    <row r="55" spans="1:11" ht="13.9" customHeight="1" x14ac:dyDescent="0.2">
      <c r="A55" s="8"/>
      <c r="B55" s="20" t="s">
        <v>60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</row>
    <row r="56" spans="1:11" ht="13.9" customHeight="1" x14ac:dyDescent="0.2">
      <c r="A56" s="8"/>
      <c r="B56" s="1" t="s">
        <v>61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</row>
    <row r="57" spans="1:11" ht="13.9" customHeight="1" x14ac:dyDescent="0.2">
      <c r="A57" s="8"/>
      <c r="B57" s="20" t="s">
        <v>62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</row>
    <row r="58" spans="1:11" ht="13.9" customHeight="1" x14ac:dyDescent="0.2">
      <c r="A58" s="41" t="s">
        <v>63</v>
      </c>
      <c r="B58" s="42"/>
      <c r="C58" s="26">
        <f>SUBTOTAL(9,C59:C61)</f>
        <v>0</v>
      </c>
      <c r="D58" s="26">
        <f t="shared" ref="D58:G58" si="8">SUBTOTAL(9,D59:D61)</f>
        <v>0</v>
      </c>
      <c r="E58" s="26">
        <f t="shared" si="8"/>
        <v>0</v>
      </c>
      <c r="F58" s="26">
        <f t="shared" si="8"/>
        <v>0</v>
      </c>
      <c r="G58" s="26">
        <f t="shared" si="8"/>
        <v>0</v>
      </c>
      <c r="H58" s="26">
        <f>SUBTOTAL(9,H60)</f>
        <v>0</v>
      </c>
    </row>
    <row r="59" spans="1:11" ht="13.9" customHeight="1" x14ac:dyDescent="0.2">
      <c r="A59" s="19"/>
      <c r="B59" s="20" t="s">
        <v>64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</row>
    <row r="60" spans="1:11" ht="13.9" customHeight="1" x14ac:dyDescent="0.2">
      <c r="A60" s="8"/>
      <c r="B60" s="20" t="s">
        <v>65</v>
      </c>
      <c r="C60" s="22">
        <v>0</v>
      </c>
      <c r="D60" s="10">
        <v>0</v>
      </c>
      <c r="E60" s="10">
        <f>+C60+D60</f>
        <v>0</v>
      </c>
      <c r="F60" s="11">
        <v>0</v>
      </c>
      <c r="G60" s="11">
        <v>0</v>
      </c>
      <c r="H60" s="11">
        <f>+E60-F60</f>
        <v>0</v>
      </c>
    </row>
    <row r="61" spans="1:11" ht="13.9" customHeight="1" x14ac:dyDescent="0.2">
      <c r="A61" s="8"/>
      <c r="B61" s="20" t="s">
        <v>66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</row>
    <row r="62" spans="1:11" ht="13.9" customHeight="1" x14ac:dyDescent="0.2">
      <c r="A62" s="41" t="s">
        <v>67</v>
      </c>
      <c r="B62" s="42"/>
      <c r="C62" s="26">
        <f>SUBTOTAL(9,C63:C69)</f>
        <v>0</v>
      </c>
      <c r="D62" s="26">
        <f t="shared" ref="D62:G62" si="9">SUBTOTAL(9,D63:D69)</f>
        <v>682033.32</v>
      </c>
      <c r="E62" s="26">
        <f t="shared" si="9"/>
        <v>682033.32</v>
      </c>
      <c r="F62" s="26">
        <f t="shared" si="9"/>
        <v>0</v>
      </c>
      <c r="G62" s="26">
        <f t="shared" si="9"/>
        <v>0</v>
      </c>
      <c r="H62" s="22">
        <f>SUBTOTAL(9,H69)</f>
        <v>682033.32</v>
      </c>
      <c r="K62" s="24"/>
    </row>
    <row r="63" spans="1:11" ht="13.9" customHeight="1" x14ac:dyDescent="0.2">
      <c r="A63" s="19"/>
      <c r="B63" s="20" t="s">
        <v>68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K63" s="24"/>
    </row>
    <row r="64" spans="1:11" ht="13.9" customHeight="1" x14ac:dyDescent="0.2">
      <c r="A64" s="19"/>
      <c r="B64" s="20" t="s">
        <v>69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K64" s="24"/>
    </row>
    <row r="65" spans="1:11" ht="13.9" customHeight="1" x14ac:dyDescent="0.2">
      <c r="A65" s="19"/>
      <c r="B65" s="20" t="s">
        <v>70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K65" s="24"/>
    </row>
    <row r="66" spans="1:11" ht="13.9" customHeight="1" x14ac:dyDescent="0.2">
      <c r="A66" s="19"/>
      <c r="B66" s="20" t="s">
        <v>71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K66" s="24"/>
    </row>
    <row r="67" spans="1:11" ht="13.9" customHeight="1" x14ac:dyDescent="0.2">
      <c r="A67" s="19"/>
      <c r="B67" s="20" t="s">
        <v>72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K67" s="24"/>
    </row>
    <row r="68" spans="1:11" ht="13.9" customHeight="1" x14ac:dyDescent="0.2">
      <c r="A68" s="19"/>
      <c r="B68" s="20" t="s">
        <v>73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K68" s="24"/>
    </row>
    <row r="69" spans="1:11" ht="13.9" customHeight="1" x14ac:dyDescent="0.2">
      <c r="A69" s="19"/>
      <c r="B69" s="9" t="s">
        <v>74</v>
      </c>
      <c r="C69" s="10">
        <v>0</v>
      </c>
      <c r="D69" s="27">
        <v>682033.32</v>
      </c>
      <c r="E69" s="28">
        <f>+C69+D69</f>
        <v>682033.32</v>
      </c>
      <c r="F69" s="22">
        <v>0</v>
      </c>
      <c r="G69" s="22">
        <v>0</v>
      </c>
      <c r="H69" s="11">
        <f>+E69-F69</f>
        <v>682033.32</v>
      </c>
      <c r="J69" s="24"/>
      <c r="K69" s="12"/>
    </row>
    <row r="70" spans="1:11" ht="13.9" customHeight="1" x14ac:dyDescent="0.2">
      <c r="A70" s="41" t="s">
        <v>75</v>
      </c>
      <c r="B70" s="42"/>
      <c r="C70" s="26">
        <f>SUBTOTAL(9,C71:C73)</f>
        <v>0</v>
      </c>
      <c r="D70" s="26">
        <f t="shared" ref="D70:G70" si="10">SUBTOTAL(9,D71:D73)</f>
        <v>0</v>
      </c>
      <c r="E70" s="26">
        <f t="shared" si="10"/>
        <v>0</v>
      </c>
      <c r="F70" s="26">
        <f t="shared" si="10"/>
        <v>0</v>
      </c>
      <c r="G70" s="26">
        <f t="shared" si="10"/>
        <v>0</v>
      </c>
      <c r="H70" s="26">
        <v>0</v>
      </c>
      <c r="J70" s="24"/>
      <c r="K70" s="12"/>
    </row>
    <row r="71" spans="1:11" ht="13.9" customHeight="1" x14ac:dyDescent="0.2">
      <c r="A71" s="19"/>
      <c r="B71" s="9" t="s">
        <v>76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J71" s="24"/>
      <c r="K71" s="12"/>
    </row>
    <row r="72" spans="1:11" ht="13.9" customHeight="1" x14ac:dyDescent="0.2">
      <c r="A72" s="19"/>
      <c r="B72" s="9" t="s">
        <v>77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J72" s="24"/>
      <c r="K72" s="12"/>
    </row>
    <row r="73" spans="1:11" ht="13.9" customHeight="1" x14ac:dyDescent="0.2">
      <c r="A73" s="19"/>
      <c r="B73" s="9" t="s">
        <v>78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J73" s="24"/>
      <c r="K73" s="12"/>
    </row>
    <row r="74" spans="1:11" ht="13.9" customHeight="1" x14ac:dyDescent="0.2">
      <c r="A74" s="41" t="s">
        <v>79</v>
      </c>
      <c r="B74" s="42"/>
      <c r="C74" s="26">
        <f>SUBTOTAL(9,C75:C81)</f>
        <v>0</v>
      </c>
      <c r="D74" s="26">
        <f t="shared" ref="D74:G74" si="11">SUBTOTAL(9,D75:D81)</f>
        <v>0</v>
      </c>
      <c r="E74" s="26">
        <f t="shared" si="11"/>
        <v>0</v>
      </c>
      <c r="F74" s="26">
        <f t="shared" si="11"/>
        <v>0</v>
      </c>
      <c r="G74" s="26">
        <f t="shared" si="11"/>
        <v>0</v>
      </c>
      <c r="H74" s="26">
        <v>0</v>
      </c>
      <c r="J74" s="24"/>
      <c r="K74" s="12"/>
    </row>
    <row r="75" spans="1:11" ht="13.9" customHeight="1" x14ac:dyDescent="0.2">
      <c r="A75" s="19"/>
      <c r="B75" s="9" t="s">
        <v>80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J75" s="24"/>
      <c r="K75" s="12"/>
    </row>
    <row r="76" spans="1:11" ht="13.9" customHeight="1" x14ac:dyDescent="0.2">
      <c r="A76" s="19"/>
      <c r="B76" s="9" t="s">
        <v>81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J76" s="24"/>
      <c r="K76" s="12"/>
    </row>
    <row r="77" spans="1:11" ht="13.9" customHeight="1" x14ac:dyDescent="0.2">
      <c r="A77" s="19"/>
      <c r="B77" s="9" t="s">
        <v>82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J77" s="24"/>
      <c r="K77" s="12"/>
    </row>
    <row r="78" spans="1:11" ht="13.9" customHeight="1" x14ac:dyDescent="0.2">
      <c r="A78" s="19"/>
      <c r="B78" s="9" t="s">
        <v>83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J78" s="24"/>
      <c r="K78" s="12"/>
    </row>
    <row r="79" spans="1:11" ht="13.9" customHeight="1" x14ac:dyDescent="0.2">
      <c r="A79" s="19"/>
      <c r="B79" s="9" t="s">
        <v>84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J79" s="24"/>
      <c r="K79" s="12"/>
    </row>
    <row r="80" spans="1:11" ht="13.9" customHeight="1" x14ac:dyDescent="0.2">
      <c r="A80" s="19"/>
      <c r="B80" s="9" t="s">
        <v>85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J80" s="24"/>
      <c r="K80" s="12"/>
    </row>
    <row r="81" spans="1:11" ht="13.9" customHeight="1" x14ac:dyDescent="0.2">
      <c r="A81" s="19"/>
      <c r="B81" s="9" t="s">
        <v>86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J81" s="24"/>
      <c r="K81" s="12"/>
    </row>
    <row r="82" spans="1:11" ht="13.9" customHeight="1" x14ac:dyDescent="0.2">
      <c r="A82" s="19"/>
      <c r="B82" s="9"/>
      <c r="C82" s="29"/>
      <c r="D82" s="12"/>
      <c r="E82" s="29"/>
      <c r="F82" s="22"/>
      <c r="G82" s="22"/>
      <c r="H82" s="11"/>
      <c r="J82" s="24"/>
      <c r="K82" s="12"/>
    </row>
    <row r="83" spans="1:11" s="34" customFormat="1" ht="13.9" customHeight="1" x14ac:dyDescent="0.2">
      <c r="A83" s="31"/>
      <c r="B83" s="32" t="s">
        <v>87</v>
      </c>
      <c r="C83" s="33">
        <f t="shared" ref="C83:H83" si="12">+C10+C18+C28+C38+C48+C58+C62</f>
        <v>34981155.340000004</v>
      </c>
      <c r="D83" s="33">
        <f t="shared" si="12"/>
        <v>19056925.620000001</v>
      </c>
      <c r="E83" s="33">
        <f t="shared" si="12"/>
        <v>54038080.960000001</v>
      </c>
      <c r="F83" s="33">
        <f t="shared" si="12"/>
        <v>35962470.149999999</v>
      </c>
      <c r="G83" s="33">
        <f t="shared" si="12"/>
        <v>35935500.149999999</v>
      </c>
      <c r="H83" s="33">
        <f t="shared" si="12"/>
        <v>18075610.810000006</v>
      </c>
      <c r="I83" s="30"/>
      <c r="K83" s="35"/>
    </row>
    <row r="85" spans="1:11" x14ac:dyDescent="0.2">
      <c r="A85" s="2" t="s">
        <v>88</v>
      </c>
      <c r="E85" s="36"/>
      <c r="F85" s="37"/>
      <c r="G85" s="36"/>
      <c r="H85" s="36"/>
    </row>
    <row r="91" spans="1:11" x14ac:dyDescent="0.2">
      <c r="I91" s="1"/>
      <c r="J91" s="34"/>
    </row>
    <row r="92" spans="1:11" x14ac:dyDescent="0.2">
      <c r="I92" s="1"/>
      <c r="J92" s="34"/>
    </row>
    <row r="96" spans="1:11" x14ac:dyDescent="0.2">
      <c r="I96" s="1"/>
      <c r="J96" s="34"/>
    </row>
  </sheetData>
  <mergeCells count="15">
    <mergeCell ref="A62:B62"/>
    <mergeCell ref="A70:B70"/>
    <mergeCell ref="A74:B74"/>
    <mergeCell ref="A10:B10"/>
    <mergeCell ref="A18:B18"/>
    <mergeCell ref="A28:B28"/>
    <mergeCell ref="A38:B38"/>
    <mergeCell ref="A48:B48"/>
    <mergeCell ref="A58:B58"/>
    <mergeCell ref="A1:H1"/>
    <mergeCell ref="A2:H2"/>
    <mergeCell ref="A3:H3"/>
    <mergeCell ref="A7:B9"/>
    <mergeCell ref="C7:G7"/>
    <mergeCell ref="H7:H8"/>
  </mergeCells>
  <printOptions horizontalCentered="1"/>
  <pageMargins left="0.31496062992125984" right="0.31496062992125984" top="0.35433070866141736" bottom="0.35433070866141736" header="0.31496062992125984" footer="0.31496062992125984"/>
  <pageSetup scale="58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Admin</cp:lastModifiedBy>
  <cp:lastPrinted>2018-10-26T22:38:47Z</cp:lastPrinted>
  <dcterms:created xsi:type="dcterms:W3CDTF">2018-10-26T22:36:54Z</dcterms:created>
  <dcterms:modified xsi:type="dcterms:W3CDTF">2018-11-27T04:26:53Z</dcterms:modified>
</cp:coreProperties>
</file>